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8190" activeTab="0"/>
  </bookViews>
  <sheets>
    <sheet name="Fp-módosulás" sheetId="1" r:id="rId1"/>
  </sheets>
  <definedNames/>
  <calcPr fullCalcOnLoad="1"/>
</workbook>
</file>

<file path=xl/sharedStrings.xml><?xml version="1.0" encoding="utf-8"?>
<sst xmlns="http://schemas.openxmlformats.org/spreadsheetml/2006/main" count="188" uniqueCount="128">
  <si>
    <t>Alap</t>
  </si>
  <si>
    <t>MGT</t>
  </si>
  <si>
    <t>Erő</t>
  </si>
  <si>
    <t>Max.ÉP</t>
  </si>
  <si>
    <t>Max.FP</t>
  </si>
  <si>
    <t>Akt.FP</t>
  </si>
  <si>
    <t>Akt.ÉP</t>
  </si>
  <si>
    <t>Harci körök száma</t>
  </si>
  <si>
    <t>Elszenvedett ÉP :</t>
  </si>
  <si>
    <t>Elszenvedett FP (SFÉ-vel csökkentett):</t>
  </si>
  <si>
    <t>Dobott sebzés:</t>
  </si>
  <si>
    <t>Akt SFÉ</t>
  </si>
  <si>
    <t xml:space="preserve">                      Kötelező ÉP vesztés (5Fp=1ÉP):</t>
  </si>
  <si>
    <t xml:space="preserve">                        Kötelező FP vesztés  (1ÉP=2FP):</t>
  </si>
  <si>
    <t>Ha az aktuális érték lecsökken erre, -10 a harcértékekből</t>
  </si>
  <si>
    <t>Találat helye</t>
  </si>
  <si>
    <t>Tarkó, halánték, állcsúcs</t>
  </si>
  <si>
    <t>Orr, torok</t>
  </si>
  <si>
    <t>Szegycsont, nyakizom, bárhol a fejen</t>
  </si>
  <si>
    <t>Hónalj, vese, gyomorszáj</t>
  </si>
  <si>
    <t>Lágyék, bordak</t>
  </si>
  <si>
    <t>Bárhol másutt</t>
  </si>
  <si>
    <t>Sebzés mód.</t>
  </si>
  <si>
    <t>KÉ</t>
  </si>
  <si>
    <t>KÉ-MGTvel csökkentett</t>
  </si>
  <si>
    <t>VÉ-MGTvel csökkentett</t>
  </si>
  <si>
    <t>VÉ</t>
  </si>
  <si>
    <t>TÉ-MGTvel csökkentett</t>
  </si>
  <si>
    <t>TÉ</t>
  </si>
  <si>
    <t>CÉ-MGTvel csökkentett</t>
  </si>
  <si>
    <t>CÉ</t>
  </si>
  <si>
    <t>Módosítók (Növ.-Csökk.)</t>
  </si>
  <si>
    <t>Vértben, módosítóval</t>
  </si>
  <si>
    <t>Minimális érték FP sebzésnél amikor a karakter elájul</t>
  </si>
  <si>
    <t>HM érték</t>
  </si>
  <si>
    <t>Csukló/lábfej</t>
  </si>
  <si>
    <t>Alkar/lábszár</t>
  </si>
  <si>
    <t>Kar/láb</t>
  </si>
  <si>
    <t>Fej</t>
  </si>
  <si>
    <t>Törzs</t>
  </si>
  <si>
    <t>Csonkolás (ha ennyi ÉP-t sebződik)</t>
  </si>
  <si>
    <t>Túlütéskor (ÉP sebzés!)</t>
  </si>
  <si>
    <t>Sima sebzés FP</t>
  </si>
  <si>
    <t>Túlütés esetén ÉP</t>
  </si>
  <si>
    <t>Gyorsaság</t>
  </si>
  <si>
    <t>Ügyesség</t>
  </si>
  <si>
    <t>Állóképesség</t>
  </si>
  <si>
    <t>Egészség</t>
  </si>
  <si>
    <t>Karizma</t>
  </si>
  <si>
    <t>Inteligencia</t>
  </si>
  <si>
    <t>Akaraterő</t>
  </si>
  <si>
    <t>Asztrál</t>
  </si>
  <si>
    <t>Érzékelés</t>
  </si>
  <si>
    <t>Alapérték</t>
  </si>
  <si>
    <t>Módosított</t>
  </si>
  <si>
    <t>Harcérték módosítók</t>
  </si>
  <si>
    <t>Képzettségből 1.</t>
  </si>
  <si>
    <t>Képzettségből 2.</t>
  </si>
  <si>
    <t>Képzettségből 3.</t>
  </si>
  <si>
    <t>Varázstárgyból 1.</t>
  </si>
  <si>
    <t>Módosító megnevezése</t>
  </si>
  <si>
    <t>Varázstárgyból 2.</t>
  </si>
  <si>
    <t>Varázstárgyból 3.</t>
  </si>
  <si>
    <t>Varázstárgyból 4.</t>
  </si>
  <si>
    <t>Mérgek 1.</t>
  </si>
  <si>
    <t>Mérgek 2.</t>
  </si>
  <si>
    <t>Mérgek 3.</t>
  </si>
  <si>
    <t>Ajzószerek 1.</t>
  </si>
  <si>
    <t>Ajzószerek 2.</t>
  </si>
  <si>
    <t>Ajzószerek 3.</t>
  </si>
  <si>
    <t>Hátrányok</t>
  </si>
  <si>
    <t>Zavaró hátrány</t>
  </si>
  <si>
    <t>Jelentős hátrány</t>
  </si>
  <si>
    <t>Végzetes hátrány</t>
  </si>
  <si>
    <t>Pallos</t>
  </si>
  <si>
    <t>Pusztakezes harc 4. fok</t>
  </si>
  <si>
    <t>Képzettségből 4.</t>
  </si>
  <si>
    <t>Képzettségből 5.</t>
  </si>
  <si>
    <t>Képzettségből 6.</t>
  </si>
  <si>
    <t>Képz.-ből</t>
  </si>
  <si>
    <t>Fegyver neve</t>
  </si>
  <si>
    <t>Pusztakéz</t>
  </si>
  <si>
    <t>Ráköltött KAP+Fájdalomtűrés képzettségből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</si>
  <si>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</si>
  <si>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</si>
  <si>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</si>
  <si>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</si>
  <si>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</si>
  <si>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</si>
  <si>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</si>
  <si>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</si>
  <si>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</si>
  <si>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</si>
  <si>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</si>
  <si>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</si>
  <si>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</si>
  <si>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</si>
  <si>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Max SFÉ</t>
  </si>
  <si>
    <t>Karakter neve:</t>
  </si>
  <si>
    <t>Fegyverhasználat 4. fok</t>
  </si>
  <si>
    <t>X</t>
  </si>
  <si>
    <t>Harci láz 1. fok</t>
  </si>
  <si>
    <t>Harci láz 4. fok</t>
  </si>
  <si>
    <t>Harcművészet 3. fok</t>
  </si>
  <si>
    <t>Harcművészet 4. fok</t>
  </si>
  <si>
    <t>Képzettségből 7.</t>
  </si>
  <si>
    <t>Képzettségből 8.</t>
  </si>
  <si>
    <t>Képzettségből 9.</t>
  </si>
  <si>
    <t>Képzettségből 10.</t>
  </si>
  <si>
    <t>Képzettségből 11.</t>
  </si>
  <si>
    <t>Képzettségből 12.</t>
  </si>
  <si>
    <t>Pusztakezes harc 3. fok</t>
  </si>
  <si>
    <t>Vakharc 3. fok</t>
  </si>
  <si>
    <t>Vakharc 5. fok</t>
  </si>
  <si>
    <t>Állatismeret 3. fok</t>
  </si>
  <si>
    <t>Állatismeret 4. fok</t>
  </si>
  <si>
    <t>Képzettségből 13.</t>
  </si>
  <si>
    <t>Kocsmai verekedés 4. fok</t>
  </si>
  <si>
    <t>Fegyverhasználat 3. fok</t>
  </si>
  <si>
    <t>Hakapeszihakapüti</t>
  </si>
  <si>
    <t>Szabadon kitölthető mezők, amit beleszámít</t>
  </si>
  <si>
    <t>Értékek, amiket be kell külön írni a fegyvereknél</t>
  </si>
  <si>
    <t>Képzettségből 14.</t>
  </si>
  <si>
    <t>Képzettségből 15.</t>
  </si>
  <si>
    <t>Képzettségből 16.</t>
  </si>
  <si>
    <t>Képzettségből 17.</t>
  </si>
  <si>
    <t xml:space="preserve">Egyéb - </t>
  </si>
  <si>
    <t>Bénítás                         (ha ennyi ÉP-t sebződik)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</si>
</sst>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 &quot;_F_t_-;_-@_-"/>
    <numFmt numFmtId="165" formatCode="#,##0_ ;\-#,##0\ "/>
    <numFmt numFmtId="166" formatCode="_-* #,##0&quot; Ft&quot;_-;\-* #,##0&quot; Ft&quot;_-;_-* &quot;- Ft&quot;_-;_-@_-"/>
    <numFmt numFmtId="167" formatCode="0.E+00"/>
  </numFmts>
  <fonts count="3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4" fillId="0" borderId="25" xfId="0" applyFont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19" borderId="19" xfId="0" applyFill="1" applyBorder="1" applyAlignment="1">
      <alignment horizontal="center" wrapText="1"/>
    </xf>
    <xf numFmtId="0" fontId="0" fillId="19" borderId="26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9" fillId="0" borderId="2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8" borderId="18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3" borderId="25" xfId="0" applyFill="1" applyBorder="1" applyAlignment="1" applyProtection="1">
      <alignment horizontal="center"/>
      <protection locked="0"/>
    </xf>
    <xf numFmtId="0" fontId="2" fillId="8" borderId="18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11" fillId="23" borderId="19" xfId="0" applyFont="1" applyFill="1" applyBorder="1" applyAlignment="1" applyProtection="1">
      <alignment horizontal="center"/>
      <protection locked="0"/>
    </xf>
    <xf numFmtId="0" fontId="3" fillId="23" borderId="19" xfId="0" applyFont="1" applyFill="1" applyBorder="1" applyAlignment="1" applyProtection="1">
      <alignment horizontal="center"/>
      <protection locked="0"/>
    </xf>
    <xf numFmtId="0" fontId="0" fillId="23" borderId="26" xfId="0" applyFill="1" applyBorder="1" applyAlignment="1" applyProtection="1">
      <alignment horizontal="left"/>
      <protection locked="0"/>
    </xf>
    <xf numFmtId="0" fontId="0" fillId="23" borderId="26" xfId="0" applyFill="1" applyBorder="1" applyAlignment="1" applyProtection="1">
      <alignment horizontal="right"/>
      <protection locked="0"/>
    </xf>
    <xf numFmtId="0" fontId="0" fillId="23" borderId="26" xfId="0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left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8" borderId="18" xfId="0" applyFill="1" applyBorder="1" applyAlignment="1" applyProtection="1">
      <alignment horizont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23" borderId="25" xfId="0" applyFill="1" applyBorder="1" applyAlignment="1" applyProtection="1">
      <alignment horizontal="center"/>
      <protection locked="0"/>
    </xf>
    <xf numFmtId="0" fontId="0" fillId="23" borderId="19" xfId="0" applyFill="1" applyBorder="1" applyAlignment="1" applyProtection="1">
      <alignment horizontal="center"/>
      <protection locked="0"/>
    </xf>
    <xf numFmtId="0" fontId="0" fillId="23" borderId="31" xfId="0" applyFill="1" applyBorder="1" applyAlignment="1" applyProtection="1">
      <alignment horizontal="center"/>
      <protection locked="0"/>
    </xf>
    <xf numFmtId="0" fontId="2" fillId="8" borderId="30" xfId="0" applyFont="1" applyFill="1" applyBorder="1" applyAlignment="1" applyProtection="1">
      <alignment horizontal="center"/>
      <protection locked="0"/>
    </xf>
    <xf numFmtId="0" fontId="2" fillId="23" borderId="27" xfId="0" applyFont="1" applyFill="1" applyBorder="1" applyAlignment="1" applyProtection="1">
      <alignment horizontal="center"/>
      <protection locked="0"/>
    </xf>
    <xf numFmtId="0" fontId="2" fillId="23" borderId="24" xfId="0" applyFont="1" applyFill="1" applyBorder="1" applyAlignment="1" applyProtection="1">
      <alignment horizontal="center"/>
      <protection locked="0"/>
    </xf>
    <xf numFmtId="0" fontId="0" fillId="8" borderId="1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15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23" borderId="0" xfId="0" applyFont="1" applyFill="1" applyAlignment="1" applyProtection="1">
      <alignment horizontal="center"/>
      <protection locked="0"/>
    </xf>
    <xf numFmtId="0" fontId="5" fillId="15" borderId="32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3" borderId="19" xfId="0" applyFont="1" applyFill="1" applyBorder="1" applyAlignment="1" applyProtection="1">
      <alignment horizontal="center"/>
      <protection locked="0"/>
    </xf>
    <xf numFmtId="0" fontId="0" fillId="8" borderId="19" xfId="0" applyFill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8" borderId="25" xfId="0" applyFill="1" applyBorder="1" applyAlignment="1">
      <alignment horizontal="center"/>
    </xf>
    <xf numFmtId="0" fontId="0" fillId="8" borderId="25" xfId="0" applyFill="1" applyBorder="1" applyAlignment="1">
      <alignment/>
    </xf>
    <xf numFmtId="0" fontId="2" fillId="0" borderId="19" xfId="0" applyFont="1" applyBorder="1" applyAlignment="1">
      <alignment horizontal="center" wrapText="1"/>
    </xf>
    <xf numFmtId="0" fontId="6" fillId="23" borderId="33" xfId="0" applyFont="1" applyFill="1" applyBorder="1" applyAlignment="1" applyProtection="1">
      <alignment horizontal="center"/>
      <protection locked="0"/>
    </xf>
    <xf numFmtId="0" fontId="6" fillId="23" borderId="26" xfId="0" applyFont="1" applyFill="1" applyBorder="1" applyAlignment="1" applyProtection="1">
      <alignment horizontal="center"/>
      <protection locked="0"/>
    </xf>
    <xf numFmtId="0" fontId="0" fillId="23" borderId="3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="85" zoomScaleNormal="85" zoomScalePageLayoutView="0" workbookViewId="0" topLeftCell="A52">
      <selection activeCell="C63" sqref="C63:D63"/>
    </sheetView>
  </sheetViews>
  <sheetFormatPr defaultColWidth="9.140625" defaultRowHeight="12.75"/>
  <cols>
    <col min="1" max="1" width="16.00390625" style="0" customWidth="1"/>
    <col min="3" max="3" width="9.8515625" style="0" customWidth="1"/>
    <col min="4" max="4" width="11.00390625" style="0" customWidth="1"/>
  </cols>
  <sheetData>
    <row r="1" spans="1:12" s="26" customFormat="1" ht="30" customHeight="1">
      <c r="A1" s="91" t="s">
        <v>98</v>
      </c>
      <c r="B1" s="91"/>
      <c r="C1" s="91"/>
      <c r="D1" s="92" t="s">
        <v>119</v>
      </c>
      <c r="E1" s="92"/>
      <c r="F1" s="92"/>
      <c r="G1" s="92"/>
      <c r="H1" s="92"/>
      <c r="I1" s="92"/>
      <c r="J1" s="92"/>
      <c r="K1" s="92"/>
      <c r="L1" s="92"/>
    </row>
    <row r="2" spans="2:3" s="26" customFormat="1" ht="12.75">
      <c r="B2" s="101"/>
      <c r="C2" s="101"/>
    </row>
    <row r="3" spans="1:4" ht="41.25" customHeight="1" thickBot="1">
      <c r="A3" s="3"/>
      <c r="B3" s="3"/>
      <c r="C3" s="99" t="s">
        <v>31</v>
      </c>
      <c r="D3" s="99" t="s">
        <v>32</v>
      </c>
    </row>
    <row r="4" spans="1:9" ht="13.5" thickBot="1">
      <c r="A4" s="2"/>
      <c r="B4" s="3" t="s">
        <v>0</v>
      </c>
      <c r="C4" s="100"/>
      <c r="D4" s="100"/>
      <c r="F4" s="12" t="s">
        <v>1</v>
      </c>
      <c r="G4" s="60">
        <v>3</v>
      </c>
      <c r="H4" s="8"/>
      <c r="I4" s="9"/>
    </row>
    <row r="5" spans="1:9" ht="15.75" thickBot="1">
      <c r="A5" s="7" t="s">
        <v>2</v>
      </c>
      <c r="B5" s="119">
        <v>17</v>
      </c>
      <c r="C5" s="121">
        <v>0</v>
      </c>
      <c r="D5" s="33">
        <f>B5+C5</f>
        <v>17</v>
      </c>
      <c r="F5" s="13" t="s">
        <v>97</v>
      </c>
      <c r="G5" s="60">
        <v>8</v>
      </c>
      <c r="H5" s="2" t="s">
        <v>11</v>
      </c>
      <c r="I5" s="61">
        <v>8</v>
      </c>
    </row>
    <row r="6" spans="1:4" ht="15.75" thickBot="1">
      <c r="A6" s="6" t="s">
        <v>44</v>
      </c>
      <c r="B6" s="120">
        <v>14</v>
      </c>
      <c r="C6" s="121">
        <v>0</v>
      </c>
      <c r="D6" s="40">
        <f>B6+C6-G4</f>
        <v>11</v>
      </c>
    </row>
    <row r="7" spans="1:14" ht="15.75" thickBot="1">
      <c r="A7" s="6" t="s">
        <v>45</v>
      </c>
      <c r="B7" s="120">
        <v>15</v>
      </c>
      <c r="C7" s="121">
        <v>0</v>
      </c>
      <c r="D7" s="40">
        <f>B7+C7-G4</f>
        <v>12</v>
      </c>
      <c r="F7" s="7" t="s">
        <v>3</v>
      </c>
      <c r="G7" s="36">
        <f>D9</f>
        <v>16</v>
      </c>
      <c r="H7" s="8"/>
      <c r="I7" s="8" t="s">
        <v>14</v>
      </c>
      <c r="J7" s="8"/>
      <c r="K7" s="8"/>
      <c r="L7" s="8"/>
      <c r="M7" s="8"/>
      <c r="N7" s="9"/>
    </row>
    <row r="8" spans="1:14" ht="18.75" thickBot="1">
      <c r="A8" s="6" t="s">
        <v>46</v>
      </c>
      <c r="B8" s="120">
        <v>15</v>
      </c>
      <c r="C8" s="121">
        <v>0</v>
      </c>
      <c r="D8" s="40">
        <f>B8+C8-G4</f>
        <v>12</v>
      </c>
      <c r="F8" s="5" t="s">
        <v>6</v>
      </c>
      <c r="G8" s="38">
        <f>G7-E22-E28</f>
        <v>16</v>
      </c>
      <c r="H8" s="2"/>
      <c r="I8" s="29">
        <f>ROUNDDOWN(G7*0.5,0)</f>
        <v>8</v>
      </c>
      <c r="J8" s="32">
        <f>IF(G8&lt;=I8,-10,"")</f>
      </c>
      <c r="K8" s="2"/>
      <c r="L8" s="2"/>
      <c r="M8" s="2"/>
      <c r="N8" s="11"/>
    </row>
    <row r="9" spans="1:9" ht="15.75" thickBot="1">
      <c r="A9" s="6" t="s">
        <v>47</v>
      </c>
      <c r="B9" s="120">
        <v>16</v>
      </c>
      <c r="C9" s="121">
        <v>0</v>
      </c>
      <c r="D9" s="40">
        <f aca="true" t="shared" si="0" ref="D9:D14">B9+C9</f>
        <v>16</v>
      </c>
      <c r="G9" s="4"/>
      <c r="I9" s="26"/>
    </row>
    <row r="10" spans="1:14" ht="15.75" thickBot="1">
      <c r="A10" s="6" t="s">
        <v>48</v>
      </c>
      <c r="B10" s="119">
        <v>9</v>
      </c>
      <c r="C10" s="121">
        <v>0</v>
      </c>
      <c r="D10" s="40">
        <f t="shared" si="0"/>
        <v>9</v>
      </c>
      <c r="F10" s="7" t="s">
        <v>4</v>
      </c>
      <c r="G10" s="36">
        <f>D8+D12+G14</f>
        <v>51</v>
      </c>
      <c r="H10" s="8"/>
      <c r="I10" s="27" t="s">
        <v>14</v>
      </c>
      <c r="J10" s="8"/>
      <c r="K10" s="8"/>
      <c r="L10" s="8"/>
      <c r="M10" s="8"/>
      <c r="N10" s="9"/>
    </row>
    <row r="11" spans="1:14" ht="18.75" thickBot="1">
      <c r="A11" s="6" t="s">
        <v>49</v>
      </c>
      <c r="B11" s="120">
        <v>14</v>
      </c>
      <c r="C11" s="121">
        <v>0</v>
      </c>
      <c r="D11" s="40">
        <f t="shared" si="0"/>
        <v>14</v>
      </c>
      <c r="F11" s="6" t="s">
        <v>5</v>
      </c>
      <c r="G11" s="39">
        <f>G10-E20-E30</f>
        <v>51</v>
      </c>
      <c r="H11" s="3"/>
      <c r="I11" s="29">
        <f>ROUNDUP(G10*0.1,0)</f>
        <v>6</v>
      </c>
      <c r="J11" s="32">
        <f>IF(G11&lt;=I11,-10,"")</f>
      </c>
      <c r="K11" s="3"/>
      <c r="L11" s="3"/>
      <c r="M11" s="3"/>
      <c r="N11" s="10"/>
    </row>
    <row r="12" spans="1:14" ht="15.75" thickBot="1">
      <c r="A12" s="6" t="s">
        <v>50</v>
      </c>
      <c r="B12" s="120">
        <v>15</v>
      </c>
      <c r="C12" s="121">
        <v>0</v>
      </c>
      <c r="D12" s="40">
        <f t="shared" si="0"/>
        <v>15</v>
      </c>
      <c r="F12" s="6"/>
      <c r="G12" s="37"/>
      <c r="H12" s="3"/>
      <c r="I12" s="3"/>
      <c r="J12" s="3"/>
      <c r="K12" s="3"/>
      <c r="L12" s="3"/>
      <c r="M12" s="3"/>
      <c r="N12" s="10"/>
    </row>
    <row r="13" spans="1:14" ht="15.75" thickBot="1">
      <c r="A13" s="6" t="s">
        <v>51</v>
      </c>
      <c r="B13" s="120">
        <v>13</v>
      </c>
      <c r="C13" s="121">
        <v>0</v>
      </c>
      <c r="D13" s="40">
        <f t="shared" si="0"/>
        <v>13</v>
      </c>
      <c r="F13" s="35" t="s">
        <v>82</v>
      </c>
      <c r="G13" s="37"/>
      <c r="H13" s="15"/>
      <c r="I13" s="15"/>
      <c r="J13" s="15"/>
      <c r="K13" s="3"/>
      <c r="L13" s="3"/>
      <c r="M13" s="3"/>
      <c r="N13" s="10"/>
    </row>
    <row r="14" spans="1:14" ht="15.75" thickBot="1">
      <c r="A14" s="5" t="s">
        <v>52</v>
      </c>
      <c r="B14" s="120">
        <v>11</v>
      </c>
      <c r="C14" s="121">
        <v>0</v>
      </c>
      <c r="D14" s="41">
        <f t="shared" si="0"/>
        <v>11</v>
      </c>
      <c r="F14" s="5"/>
      <c r="G14" s="59">
        <v>24</v>
      </c>
      <c r="H14" s="34"/>
      <c r="I14" s="34"/>
      <c r="J14" s="34"/>
      <c r="K14" s="2"/>
      <c r="L14" s="2"/>
      <c r="M14" s="2"/>
      <c r="N14" s="11"/>
    </row>
    <row r="15" ht="73.5" customHeight="1"/>
    <row r="16" spans="1:18" ht="33.75" customHeight="1" thickBot="1">
      <c r="A16" s="93" t="s">
        <v>42</v>
      </c>
      <c r="B16" s="93"/>
      <c r="C16" s="93"/>
      <c r="D16" s="93"/>
      <c r="E16" s="102" t="s">
        <v>7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4"/>
    </row>
    <row r="17" spans="5:18" s="3" customFormat="1" ht="12.75">
      <c r="E17" s="28" t="s">
        <v>83</v>
      </c>
      <c r="F17" s="28" t="s">
        <v>84</v>
      </c>
      <c r="G17" s="28" t="s">
        <v>85</v>
      </c>
      <c r="H17" s="28" t="s">
        <v>86</v>
      </c>
      <c r="I17" s="28" t="s">
        <v>87</v>
      </c>
      <c r="J17" s="28" t="s">
        <v>88</v>
      </c>
      <c r="K17" s="28" t="s">
        <v>89</v>
      </c>
      <c r="L17" s="28" t="s">
        <v>90</v>
      </c>
      <c r="M17" s="28" t="s">
        <v>91</v>
      </c>
      <c r="N17" s="28" t="s">
        <v>92</v>
      </c>
      <c r="O17" s="28" t="s">
        <v>93</v>
      </c>
      <c r="P17" s="28" t="s">
        <v>94</v>
      </c>
      <c r="Q17" s="28" t="s">
        <v>95</v>
      </c>
      <c r="R17" s="28" t="s">
        <v>96</v>
      </c>
    </row>
    <row r="18" spans="1:18" s="3" customFormat="1" ht="25.5" customHeight="1">
      <c r="A18" s="76" t="s">
        <v>10</v>
      </c>
      <c r="B18" s="76"/>
      <c r="C18" s="76"/>
      <c r="D18" s="7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3" customFormat="1" ht="12.75">
      <c r="A19" s="18" t="s">
        <v>9</v>
      </c>
      <c r="B19" s="8"/>
      <c r="C19" s="8"/>
      <c r="D19" s="9"/>
      <c r="E19" s="17">
        <f>IF(E18-$I$5&gt;0,E18-$I$5,0)</f>
        <v>0</v>
      </c>
      <c r="F19" s="17">
        <f aca="true" t="shared" si="1" ref="F19:R19">IF(F18-$G$5&gt;0,F18-$I$5,0)</f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</row>
    <row r="20" spans="1:18" s="3" customFormat="1" ht="18.75">
      <c r="A20" s="1"/>
      <c r="B20" s="2"/>
      <c r="C20" s="2"/>
      <c r="D20" s="11"/>
      <c r="E20" s="87">
        <f>SUM(E19:R19)</f>
        <v>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" customFormat="1" ht="12.75">
      <c r="A21" s="18" t="s">
        <v>12</v>
      </c>
      <c r="B21" s="8"/>
      <c r="C21" s="8"/>
      <c r="D21" s="9"/>
      <c r="E21" s="17">
        <f>ROUNDDOWN(E19/5,0)</f>
        <v>0</v>
      </c>
      <c r="F21" s="17">
        <f aca="true" t="shared" si="2" ref="F21:L21">ROUNDDOWN(F19/5,0)</f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aca="true" t="shared" si="3" ref="M21:R21">ROUNDDOWN(M19/5,0)</f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>
        <f t="shared" si="3"/>
        <v>0</v>
      </c>
    </row>
    <row r="22" spans="1:18" s="3" customFormat="1" ht="18.75">
      <c r="A22" s="1"/>
      <c r="B22" s="2"/>
      <c r="C22" s="2"/>
      <c r="D22" s="11"/>
      <c r="E22" s="86">
        <f>SUM(E21:R21)</f>
        <v>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9" s="3" customFormat="1" ht="24.75" customHeight="1">
      <c r="A23" s="15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3"/>
    </row>
    <row r="24" spans="1:18" s="3" customFormat="1" ht="41.25" customHeight="1" thickBot="1">
      <c r="A24" s="94" t="s">
        <v>43</v>
      </c>
      <c r="B24" s="95"/>
      <c r="C24" s="95"/>
      <c r="D24" s="95"/>
      <c r="E24" s="96" t="s">
        <v>7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18" s="3" customFormat="1" ht="15" customHeight="1">
      <c r="A25" s="1"/>
      <c r="B25" s="2"/>
      <c r="C25" s="2"/>
      <c r="D25" s="11"/>
      <c r="E25" s="28" t="s">
        <v>83</v>
      </c>
      <c r="F25" s="28" t="s">
        <v>84</v>
      </c>
      <c r="G25" s="28" t="s">
        <v>85</v>
      </c>
      <c r="H25" s="28" t="s">
        <v>86</v>
      </c>
      <c r="I25" s="28" t="s">
        <v>87</v>
      </c>
      <c r="J25" s="28" t="s">
        <v>88</v>
      </c>
      <c r="K25" s="28" t="s">
        <v>89</v>
      </c>
      <c r="L25" s="28" t="s">
        <v>90</v>
      </c>
      <c r="M25" s="28" t="s">
        <v>91</v>
      </c>
      <c r="N25" s="28" t="s">
        <v>92</v>
      </c>
      <c r="O25" s="28" t="s">
        <v>93</v>
      </c>
      <c r="P25" s="28" t="s">
        <v>94</v>
      </c>
      <c r="Q25" s="28" t="s">
        <v>95</v>
      </c>
      <c r="R25" s="28" t="s">
        <v>96</v>
      </c>
    </row>
    <row r="26" spans="1:18" s="3" customFormat="1" ht="25.5" customHeight="1">
      <c r="A26" s="76" t="s">
        <v>10</v>
      </c>
      <c r="B26" s="76"/>
      <c r="C26" s="76"/>
      <c r="D26" s="7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s="3" customFormat="1" ht="12.75">
      <c r="A27" s="15" t="s">
        <v>8</v>
      </c>
      <c r="B27" s="15"/>
      <c r="D27" s="10"/>
      <c r="E27" s="17">
        <f aca="true" t="shared" si="4" ref="E27:R27">IF(E26-$I$5&gt;0,E26-$I$5,0)</f>
        <v>0</v>
      </c>
      <c r="F27" s="17">
        <f t="shared" si="4"/>
        <v>0</v>
      </c>
      <c r="G27" s="17">
        <f t="shared" si="4"/>
        <v>0</v>
      </c>
      <c r="H27" s="17">
        <f t="shared" si="4"/>
        <v>0</v>
      </c>
      <c r="I27" s="17">
        <f t="shared" si="4"/>
        <v>0</v>
      </c>
      <c r="J27" s="17">
        <f t="shared" si="4"/>
        <v>0</v>
      </c>
      <c r="K27" s="17">
        <f t="shared" si="4"/>
        <v>0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0</v>
      </c>
      <c r="P27" s="17">
        <f t="shared" si="4"/>
        <v>0</v>
      </c>
      <c r="Q27" s="17">
        <f t="shared" si="4"/>
        <v>0</v>
      </c>
      <c r="R27" s="17">
        <f t="shared" si="4"/>
        <v>0</v>
      </c>
    </row>
    <row r="28" spans="1:18" s="3" customFormat="1" ht="18.75">
      <c r="A28" s="2"/>
      <c r="B28" s="2"/>
      <c r="C28" s="2"/>
      <c r="D28" s="11"/>
      <c r="E28" s="86">
        <f>SUM(E27:R27)</f>
        <v>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s="3" customFormat="1" ht="12.75">
      <c r="A29" s="18" t="s">
        <v>13</v>
      </c>
      <c r="B29" s="18"/>
      <c r="C29" s="8"/>
      <c r="D29" s="9"/>
      <c r="E29" s="17">
        <f>E27*2</f>
        <v>0</v>
      </c>
      <c r="F29" s="17">
        <f aca="true" t="shared" si="5" ref="F29:R29">F27*2</f>
        <v>0</v>
      </c>
      <c r="G29" s="17">
        <f t="shared" si="5"/>
        <v>0</v>
      </c>
      <c r="H29" s="17">
        <f t="shared" si="5"/>
        <v>0</v>
      </c>
      <c r="I29" s="17">
        <f t="shared" si="5"/>
        <v>0</v>
      </c>
      <c r="J29" s="17">
        <f t="shared" si="5"/>
        <v>0</v>
      </c>
      <c r="K29" s="17">
        <f t="shared" si="5"/>
        <v>0</v>
      </c>
      <c r="L29" s="17">
        <f t="shared" si="5"/>
        <v>0</v>
      </c>
      <c r="M29" s="17">
        <f t="shared" si="5"/>
        <v>0</v>
      </c>
      <c r="N29" s="17">
        <f t="shared" si="5"/>
        <v>0</v>
      </c>
      <c r="O29" s="17">
        <f t="shared" si="5"/>
        <v>0</v>
      </c>
      <c r="P29" s="17">
        <f t="shared" si="5"/>
        <v>0</v>
      </c>
      <c r="Q29" s="17">
        <f t="shared" si="5"/>
        <v>0</v>
      </c>
      <c r="R29" s="17">
        <f t="shared" si="5"/>
        <v>0</v>
      </c>
    </row>
    <row r="30" spans="1:18" s="3" customFormat="1" ht="18.75">
      <c r="A30" s="2"/>
      <c r="B30" s="2"/>
      <c r="C30" s="2"/>
      <c r="D30" s="11"/>
      <c r="E30" s="87">
        <f>SUM(E29:R29)</f>
        <v>0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3" spans="1:18" ht="45" customHeight="1">
      <c r="A33" s="62" t="s">
        <v>15</v>
      </c>
      <c r="B33" s="63" t="s">
        <v>22</v>
      </c>
      <c r="C33" s="118" t="s">
        <v>33</v>
      </c>
      <c r="D33" s="118"/>
      <c r="E33" s="67" t="s">
        <v>83</v>
      </c>
      <c r="F33" s="67" t="s">
        <v>84</v>
      </c>
      <c r="G33" s="67" t="s">
        <v>85</v>
      </c>
      <c r="H33" s="67" t="s">
        <v>86</v>
      </c>
      <c r="I33" s="67" t="s">
        <v>87</v>
      </c>
      <c r="J33" s="67" t="s">
        <v>88</v>
      </c>
      <c r="K33" s="67" t="s">
        <v>89</v>
      </c>
      <c r="L33" s="67" t="s">
        <v>90</v>
      </c>
      <c r="M33" s="67" t="s">
        <v>91</v>
      </c>
      <c r="N33" s="67" t="s">
        <v>92</v>
      </c>
      <c r="O33" s="67" t="s">
        <v>93</v>
      </c>
      <c r="P33" s="67" t="s">
        <v>94</v>
      </c>
      <c r="Q33" s="67" t="s">
        <v>95</v>
      </c>
      <c r="R33" s="67" t="s">
        <v>96</v>
      </c>
    </row>
    <row r="34" spans="1:18" ht="28.5" customHeight="1">
      <c r="A34" s="64" t="s">
        <v>16</v>
      </c>
      <c r="B34" s="65">
        <v>0</v>
      </c>
      <c r="C34" s="105">
        <f>D12+B34</f>
        <v>15</v>
      </c>
      <c r="D34" s="105"/>
      <c r="E34" s="66">
        <f>IF(OR(E$29&gt;=$C34,E$19&gt;=$C34),"!!!","")</f>
      </c>
      <c r="F34" s="66">
        <f aca="true" t="shared" si="6" ref="F34:R34">IF(OR(F$29&gt;=$C34,F$19&gt;=$C34),"!!!","")</f>
      </c>
      <c r="G34" s="66">
        <f t="shared" si="6"/>
      </c>
      <c r="H34" s="66">
        <f t="shared" si="6"/>
      </c>
      <c r="I34" s="66">
        <f t="shared" si="6"/>
      </c>
      <c r="J34" s="66">
        <f t="shared" si="6"/>
      </c>
      <c r="K34" s="66">
        <f t="shared" si="6"/>
      </c>
      <c r="L34" s="66">
        <f t="shared" si="6"/>
      </c>
      <c r="M34" s="66">
        <f t="shared" si="6"/>
      </c>
      <c r="N34" s="66">
        <f t="shared" si="6"/>
      </c>
      <c r="O34" s="66">
        <f t="shared" si="6"/>
      </c>
      <c r="P34" s="66">
        <f t="shared" si="6"/>
      </c>
      <c r="Q34" s="66">
        <f t="shared" si="6"/>
      </c>
      <c r="R34" s="66">
        <f t="shared" si="6"/>
      </c>
    </row>
    <row r="35" spans="1:18" ht="28.5" customHeight="1">
      <c r="A35" s="64" t="s">
        <v>17</v>
      </c>
      <c r="B35" s="65">
        <v>1</v>
      </c>
      <c r="C35" s="105">
        <f>D12+B35</f>
        <v>16</v>
      </c>
      <c r="D35" s="105"/>
      <c r="E35" s="66">
        <f aca="true" t="shared" si="7" ref="E35:R39">IF(OR(E$29&gt;=$C35,E$19&gt;=$C35),"!!!","")</f>
      </c>
      <c r="F35" s="66">
        <f t="shared" si="7"/>
      </c>
      <c r="G35" s="66">
        <f t="shared" si="7"/>
      </c>
      <c r="H35" s="66">
        <f t="shared" si="7"/>
      </c>
      <c r="I35" s="66">
        <f t="shared" si="7"/>
      </c>
      <c r="J35" s="66">
        <f t="shared" si="7"/>
      </c>
      <c r="K35" s="66">
        <f t="shared" si="7"/>
      </c>
      <c r="L35" s="66">
        <f t="shared" si="7"/>
      </c>
      <c r="M35" s="66">
        <f t="shared" si="7"/>
      </c>
      <c r="N35" s="66">
        <f t="shared" si="7"/>
      </c>
      <c r="O35" s="66">
        <f t="shared" si="7"/>
      </c>
      <c r="P35" s="66">
        <f t="shared" si="7"/>
      </c>
      <c r="Q35" s="66">
        <f t="shared" si="7"/>
      </c>
      <c r="R35" s="66">
        <f t="shared" si="7"/>
      </c>
    </row>
    <row r="36" spans="1:18" ht="28.5" customHeight="1">
      <c r="A36" s="64" t="s">
        <v>18</v>
      </c>
      <c r="B36" s="65">
        <v>3</v>
      </c>
      <c r="C36" s="105">
        <f>D12+B36</f>
        <v>18</v>
      </c>
      <c r="D36" s="105"/>
      <c r="E36" s="66">
        <f t="shared" si="7"/>
      </c>
      <c r="F36" s="66">
        <f t="shared" si="7"/>
      </c>
      <c r="G36" s="66">
        <f t="shared" si="7"/>
      </c>
      <c r="H36" s="66">
        <f t="shared" si="7"/>
      </c>
      <c r="I36" s="66">
        <f t="shared" si="7"/>
      </c>
      <c r="J36" s="66">
        <f t="shared" si="7"/>
      </c>
      <c r="K36" s="66">
        <f t="shared" si="7"/>
      </c>
      <c r="L36" s="66">
        <f t="shared" si="7"/>
      </c>
      <c r="M36" s="66">
        <f t="shared" si="7"/>
      </c>
      <c r="N36" s="66">
        <f t="shared" si="7"/>
      </c>
      <c r="O36" s="66">
        <f t="shared" si="7"/>
      </c>
      <c r="P36" s="66">
        <f t="shared" si="7"/>
      </c>
      <c r="Q36" s="66">
        <f t="shared" si="7"/>
      </c>
      <c r="R36" s="66">
        <f t="shared" si="7"/>
      </c>
    </row>
    <row r="37" spans="1:18" ht="28.5" customHeight="1">
      <c r="A37" s="64" t="s">
        <v>19</v>
      </c>
      <c r="B37" s="65">
        <v>5</v>
      </c>
      <c r="C37" s="105">
        <f>D12+B37</f>
        <v>20</v>
      </c>
      <c r="D37" s="105"/>
      <c r="E37" s="66">
        <f t="shared" si="7"/>
      </c>
      <c r="F37" s="66">
        <f t="shared" si="7"/>
      </c>
      <c r="G37" s="66">
        <f t="shared" si="7"/>
      </c>
      <c r="H37" s="66">
        <f t="shared" si="7"/>
      </c>
      <c r="I37" s="66">
        <f t="shared" si="7"/>
      </c>
      <c r="J37" s="66">
        <f t="shared" si="7"/>
      </c>
      <c r="K37" s="66">
        <f t="shared" si="7"/>
      </c>
      <c r="L37" s="66">
        <f t="shared" si="7"/>
      </c>
      <c r="M37" s="66">
        <f t="shared" si="7"/>
      </c>
      <c r="N37" s="66">
        <f t="shared" si="7"/>
      </c>
      <c r="O37" s="66">
        <f t="shared" si="7"/>
      </c>
      <c r="P37" s="66">
        <f t="shared" si="7"/>
      </c>
      <c r="Q37" s="66">
        <f t="shared" si="7"/>
      </c>
      <c r="R37" s="66">
        <f t="shared" si="7"/>
      </c>
    </row>
    <row r="38" spans="1:18" ht="28.5" customHeight="1">
      <c r="A38" s="64" t="s">
        <v>20</v>
      </c>
      <c r="B38" s="65">
        <v>7</v>
      </c>
      <c r="C38" s="105">
        <f>D12+B38</f>
        <v>22</v>
      </c>
      <c r="D38" s="105"/>
      <c r="E38" s="66">
        <f t="shared" si="7"/>
      </c>
      <c r="F38" s="66">
        <f t="shared" si="7"/>
      </c>
      <c r="G38" s="66">
        <f t="shared" si="7"/>
      </c>
      <c r="H38" s="66">
        <f t="shared" si="7"/>
      </c>
      <c r="I38" s="66">
        <f t="shared" si="7"/>
      </c>
      <c r="J38" s="66">
        <f t="shared" si="7"/>
      </c>
      <c r="K38" s="66">
        <f t="shared" si="7"/>
      </c>
      <c r="L38" s="66">
        <f t="shared" si="7"/>
      </c>
      <c r="M38" s="66">
        <f t="shared" si="7"/>
      </c>
      <c r="N38" s="66">
        <f t="shared" si="7"/>
      </c>
      <c r="O38" s="66">
        <f t="shared" si="7"/>
      </c>
      <c r="P38" s="66">
        <f t="shared" si="7"/>
      </c>
      <c r="Q38" s="66">
        <f t="shared" si="7"/>
      </c>
      <c r="R38" s="66">
        <f t="shared" si="7"/>
      </c>
    </row>
    <row r="39" spans="1:18" ht="28.5" customHeight="1">
      <c r="A39" s="64" t="s">
        <v>21</v>
      </c>
      <c r="B39" s="65">
        <v>9</v>
      </c>
      <c r="C39" s="105">
        <f>D12+B39</f>
        <v>24</v>
      </c>
      <c r="D39" s="105"/>
      <c r="E39" s="66">
        <f t="shared" si="7"/>
      </c>
      <c r="F39" s="66">
        <f t="shared" si="7"/>
      </c>
      <c r="G39" s="66">
        <f t="shared" si="7"/>
      </c>
      <c r="H39" s="66">
        <f t="shared" si="7"/>
      </c>
      <c r="I39" s="66">
        <f t="shared" si="7"/>
      </c>
      <c r="J39" s="66">
        <f t="shared" si="7"/>
      </c>
      <c r="K39" s="66">
        <f t="shared" si="7"/>
      </c>
      <c r="L39" s="66">
        <f t="shared" si="7"/>
      </c>
      <c r="M39" s="66">
        <f t="shared" si="7"/>
      </c>
      <c r="N39" s="66">
        <f t="shared" si="7"/>
      </c>
      <c r="O39" s="66">
        <f t="shared" si="7"/>
      </c>
      <c r="P39" s="66">
        <f t="shared" si="7"/>
      </c>
      <c r="Q39" s="66">
        <f t="shared" si="7"/>
      </c>
      <c r="R39" s="66">
        <f t="shared" si="7"/>
      </c>
    </row>
    <row r="43" spans="1:6" ht="37.5" customHeight="1">
      <c r="A43" s="108" t="s">
        <v>41</v>
      </c>
      <c r="B43" s="109"/>
      <c r="C43" s="89" t="s">
        <v>127</v>
      </c>
      <c r="D43" s="90"/>
      <c r="E43" s="88" t="s">
        <v>40</v>
      </c>
      <c r="F43" s="88"/>
    </row>
    <row r="44" spans="1:6" ht="12.75">
      <c r="A44" s="106" t="s">
        <v>35</v>
      </c>
      <c r="B44" s="107"/>
      <c r="C44" s="30">
        <f>ROUNDDOWN(G7/5,0)</f>
        <v>3</v>
      </c>
      <c r="D44" s="31">
        <f>IF(OR(MAX($E$21:$R$21)&gt;=C44,MAX($E$27:R$27)&gt;=C44),1,"")</f>
      </c>
      <c r="E44" s="30">
        <f>C44*2</f>
        <v>6</v>
      </c>
      <c r="F44" s="31">
        <f>IF(OR(MAX($E$21:$R$21)&gt;=E44,MAX($E$27:R$27)&gt;=E44),1,"")</f>
      </c>
    </row>
    <row r="45" spans="1:6" ht="12.75">
      <c r="A45" s="106" t="s">
        <v>36</v>
      </c>
      <c r="B45" s="107"/>
      <c r="C45" s="30">
        <f>ROUNDDOWN(G7/5,0)</f>
        <v>3</v>
      </c>
      <c r="D45" s="31">
        <f>IF(OR(MAX($E$21:$R$21)&gt;=C45,MAX($E$27:R$27)&gt;=C45),1,"")</f>
      </c>
      <c r="E45" s="30">
        <f>C45*2</f>
        <v>6</v>
      </c>
      <c r="F45" s="31">
        <f>IF(OR(MAX($E$21:$R$21)&gt;=E45,MAX($E$27:R$27)&gt;=E45),1,"")</f>
      </c>
    </row>
    <row r="46" spans="1:6" ht="12.75">
      <c r="A46" s="106" t="s">
        <v>37</v>
      </c>
      <c r="B46" s="107"/>
      <c r="C46" s="30">
        <f>ROUNDDOWN(G7/4,0)</f>
        <v>4</v>
      </c>
      <c r="D46" s="31">
        <f>IF(OR(MAX($E$21:$R$21)&gt;=C46,MAX($E$27:R$27)&gt;=C46),1,"")</f>
      </c>
      <c r="E46" s="30">
        <f>C46*2</f>
        <v>8</v>
      </c>
      <c r="F46" s="31">
        <f>IF(OR(MAX($E$21:$R$21)&gt;=E46,MAX($E$27:R$27)&gt;=E46),1,"")</f>
      </c>
    </row>
    <row r="47" spans="1:6" ht="12.75">
      <c r="A47" s="106" t="s">
        <v>38</v>
      </c>
      <c r="B47" s="107"/>
      <c r="C47" s="30">
        <f>ROUNDDOWN(G7/2,0)</f>
        <v>8</v>
      </c>
      <c r="D47" s="31">
        <f>IF(OR(MAX($E$21:$R$21)&gt;=C47,MAX($E$27:R$27)&gt;=C47),1,"")</f>
      </c>
      <c r="E47" s="30">
        <f>C47*2</f>
        <v>16</v>
      </c>
      <c r="F47" s="31">
        <f>IF(OR(MAX($E$21:$R$21)&gt;=E47,MAX($E$27:R$27)&gt;=E47),1,"")</f>
      </c>
    </row>
    <row r="48" spans="1:6" ht="12.75">
      <c r="A48" s="106" t="s">
        <v>39</v>
      </c>
      <c r="B48" s="107"/>
      <c r="C48" s="30">
        <f>G7</f>
        <v>16</v>
      </c>
      <c r="D48" s="31">
        <f>IF(OR(MAX($E$21:$R$21)&gt;=C48,MAX($E$27:R$27)&gt;=C48),1,"")</f>
      </c>
      <c r="E48" s="30">
        <f>C48*2</f>
        <v>32</v>
      </c>
      <c r="F48" s="31">
        <f>IF(OR(MAX($E$21:$R$21)&gt;=E48,MAX($E$27:R$27)&gt;=E48),1,"")</f>
      </c>
    </row>
    <row r="53" spans="12:20" ht="15.75">
      <c r="L53" s="7"/>
      <c r="M53" s="113" t="s">
        <v>121</v>
      </c>
      <c r="N53" s="113"/>
      <c r="O53" s="113"/>
      <c r="P53" s="113"/>
      <c r="Q53" s="113"/>
      <c r="R53" s="113"/>
      <c r="S53" s="113"/>
      <c r="T53" s="9"/>
    </row>
    <row r="54" spans="12:20" ht="12.75">
      <c r="L54" s="5"/>
      <c r="M54" s="2"/>
      <c r="N54" s="2"/>
      <c r="O54" s="2"/>
      <c r="P54" s="2"/>
      <c r="Q54" s="2"/>
      <c r="R54" s="2"/>
      <c r="S54" s="2"/>
      <c r="T54" s="11"/>
    </row>
    <row r="55" spans="3:20" ht="12.75">
      <c r="C55" s="14" t="s">
        <v>34</v>
      </c>
      <c r="D55" s="110" t="s">
        <v>24</v>
      </c>
      <c r="E55" s="14" t="s">
        <v>34</v>
      </c>
      <c r="F55" s="110" t="s">
        <v>27</v>
      </c>
      <c r="G55" s="14" t="s">
        <v>34</v>
      </c>
      <c r="H55" s="110" t="s">
        <v>25</v>
      </c>
      <c r="I55" s="14" t="s">
        <v>34</v>
      </c>
      <c r="J55" s="110" t="s">
        <v>29</v>
      </c>
      <c r="L55" s="115" t="s">
        <v>55</v>
      </c>
      <c r="M55" s="115"/>
      <c r="N55" s="16" t="s">
        <v>23</v>
      </c>
      <c r="O55" s="16" t="s">
        <v>28</v>
      </c>
      <c r="P55" s="16" t="s">
        <v>26</v>
      </c>
      <c r="Q55" s="16" t="s">
        <v>30</v>
      </c>
      <c r="R55" s="16" t="s">
        <v>60</v>
      </c>
      <c r="S55" s="16"/>
      <c r="T55" s="2"/>
    </row>
    <row r="56" spans="3:20" ht="13.5" thickBot="1">
      <c r="C56" s="53">
        <v>8</v>
      </c>
      <c r="D56" s="110"/>
      <c r="E56" s="53">
        <v>6</v>
      </c>
      <c r="F56" s="110"/>
      <c r="G56" s="53"/>
      <c r="H56" s="110"/>
      <c r="I56" s="53"/>
      <c r="J56" s="110"/>
      <c r="L56" s="19" t="s">
        <v>56</v>
      </c>
      <c r="M56" s="20"/>
      <c r="N56" s="47">
        <v>2</v>
      </c>
      <c r="O56" s="47">
        <v>5</v>
      </c>
      <c r="P56" s="47">
        <v>5</v>
      </c>
      <c r="Q56" s="47">
        <v>5</v>
      </c>
      <c r="R56" s="116" t="s">
        <v>118</v>
      </c>
      <c r="S56" s="117"/>
      <c r="T56" s="117"/>
    </row>
    <row r="57" spans="3:20" ht="13.5" thickBot="1">
      <c r="C57" s="4" t="s">
        <v>23</v>
      </c>
      <c r="D57" s="110"/>
      <c r="E57" s="4" t="s">
        <v>28</v>
      </c>
      <c r="F57" s="110"/>
      <c r="G57" s="4" t="s">
        <v>26</v>
      </c>
      <c r="H57" s="110"/>
      <c r="I57" s="4" t="s">
        <v>30</v>
      </c>
      <c r="J57" s="110"/>
      <c r="L57" s="19" t="s">
        <v>57</v>
      </c>
      <c r="M57" s="20"/>
      <c r="N57" s="43">
        <v>5</v>
      </c>
      <c r="O57" s="43">
        <v>10</v>
      </c>
      <c r="P57" s="43">
        <v>10</v>
      </c>
      <c r="Q57" s="43">
        <v>10</v>
      </c>
      <c r="R57" s="84" t="s">
        <v>99</v>
      </c>
      <c r="S57" s="112"/>
      <c r="T57" s="112"/>
    </row>
    <row r="58" spans="1:20" ht="13.5" thickBot="1">
      <c r="A58" s="52" t="s">
        <v>80</v>
      </c>
      <c r="B58" s="2"/>
      <c r="C58" s="48">
        <f>B6+B14+C56+MIN($J$8,$J$11)</f>
        <v>33</v>
      </c>
      <c r="D58" s="48">
        <f>D6+D14+C56+MIN($J$8,$J$11)</f>
        <v>30</v>
      </c>
      <c r="E58" s="48">
        <f>B5+B6+B7+E56+MIN($J$8,$J$11)</f>
        <v>52</v>
      </c>
      <c r="F58" s="48">
        <f>D5+D6+D7+E56+MIN($J$8,$J$11)</f>
        <v>46</v>
      </c>
      <c r="G58" s="48">
        <f>60+B6+B7+G56+MIN($J$8,$J$11)</f>
        <v>89</v>
      </c>
      <c r="H58" s="48">
        <f>60+D6+D7+G56+MIN($J$8,$J$11)</f>
        <v>83</v>
      </c>
      <c r="I58" s="48">
        <f>B7+B14+I56+MIN($J$8,$J$11)</f>
        <v>26</v>
      </c>
      <c r="J58" s="48">
        <f>D7+D14+I56+MIN($J$8,$J$11)</f>
        <v>23</v>
      </c>
      <c r="L58" s="19" t="s">
        <v>58</v>
      </c>
      <c r="M58" s="20"/>
      <c r="N58" s="43">
        <v>5</v>
      </c>
      <c r="O58" s="43">
        <v>5</v>
      </c>
      <c r="P58" s="43">
        <v>-10</v>
      </c>
      <c r="Q58" s="43" t="s">
        <v>100</v>
      </c>
      <c r="R58" s="84" t="s">
        <v>101</v>
      </c>
      <c r="S58" s="84"/>
      <c r="T58" s="84"/>
    </row>
    <row r="59" spans="1:20" ht="13.5" thickBot="1">
      <c r="A59" s="79" t="s">
        <v>74</v>
      </c>
      <c r="B59" s="24" t="s">
        <v>53</v>
      </c>
      <c r="C59" s="111">
        <v>2</v>
      </c>
      <c r="D59" s="111"/>
      <c r="E59" s="111">
        <v>16</v>
      </c>
      <c r="F59" s="111"/>
      <c r="G59" s="111">
        <v>8</v>
      </c>
      <c r="H59" s="111"/>
      <c r="I59" s="111">
        <v>0</v>
      </c>
      <c r="J59" s="111"/>
      <c r="L59" s="21" t="s">
        <v>76</v>
      </c>
      <c r="M59" s="22"/>
      <c r="N59" s="43">
        <v>10</v>
      </c>
      <c r="O59" s="43">
        <v>10</v>
      </c>
      <c r="P59" s="43">
        <v>-20</v>
      </c>
      <c r="Q59" s="43" t="s">
        <v>100</v>
      </c>
      <c r="R59" s="84" t="s">
        <v>102</v>
      </c>
      <c r="S59" s="84"/>
      <c r="T59" s="84"/>
    </row>
    <row r="60" spans="1:20" ht="13.5" thickBot="1">
      <c r="A60" s="79"/>
      <c r="B60" t="s">
        <v>79</v>
      </c>
      <c r="C60" s="81">
        <v>5</v>
      </c>
      <c r="D60" s="81"/>
      <c r="E60" s="81">
        <v>10</v>
      </c>
      <c r="F60" s="81"/>
      <c r="G60" s="81">
        <v>10</v>
      </c>
      <c r="H60" s="81"/>
      <c r="I60" s="81">
        <v>10</v>
      </c>
      <c r="J60" s="81"/>
      <c r="L60" s="21" t="s">
        <v>77</v>
      </c>
      <c r="M60" s="22"/>
      <c r="N60" s="43">
        <v>2</v>
      </c>
      <c r="O60" s="43">
        <v>5</v>
      </c>
      <c r="P60" s="43">
        <v>5</v>
      </c>
      <c r="Q60" s="43" t="s">
        <v>100</v>
      </c>
      <c r="R60" s="84" t="s">
        <v>103</v>
      </c>
      <c r="S60" s="84"/>
      <c r="T60" s="84"/>
    </row>
    <row r="61" spans="1:20" ht="15.75" thickBot="1">
      <c r="A61" s="80"/>
      <c r="B61" s="25" t="s">
        <v>54</v>
      </c>
      <c r="C61" s="49">
        <f>C58+C59+SUM(N79:N92)+C60</f>
        <v>40</v>
      </c>
      <c r="D61" s="49">
        <f>D58+C59+SUM(N79:N92)+C60</f>
        <v>37</v>
      </c>
      <c r="E61" s="49">
        <f>E58+E59+SUM(O79:O92)+E60</f>
        <v>78</v>
      </c>
      <c r="F61" s="49">
        <f>F58+E59+SUM(O79:O92)+E60</f>
        <v>72</v>
      </c>
      <c r="G61" s="49">
        <f>G58+G59+SUM(P79:P92)+G60</f>
        <v>107</v>
      </c>
      <c r="H61" s="49">
        <f>H58+G59+SUM(P79:P92)+G60</f>
        <v>101</v>
      </c>
      <c r="I61" s="49">
        <f>I58+H59+SUM(Q79:Q92)+I60</f>
        <v>36</v>
      </c>
      <c r="J61" s="49">
        <f>J58+I59+SUM(Q79:Q92)+I60</f>
        <v>33</v>
      </c>
      <c r="L61" s="21" t="s">
        <v>78</v>
      </c>
      <c r="M61" s="22"/>
      <c r="N61" s="43">
        <v>5</v>
      </c>
      <c r="O61" s="43">
        <v>10</v>
      </c>
      <c r="P61" s="43">
        <v>10</v>
      </c>
      <c r="Q61" s="43" t="s">
        <v>100</v>
      </c>
      <c r="R61" s="84" t="s">
        <v>104</v>
      </c>
      <c r="S61" s="84"/>
      <c r="T61" s="84"/>
    </row>
    <row r="62" spans="1:20" ht="13.5" thickBot="1">
      <c r="A62" s="78" t="s">
        <v>81</v>
      </c>
      <c r="B62" s="24" t="s">
        <v>53</v>
      </c>
      <c r="C62" s="82"/>
      <c r="D62" s="83"/>
      <c r="E62" s="82"/>
      <c r="F62" s="83"/>
      <c r="G62" s="82"/>
      <c r="H62" s="83"/>
      <c r="I62" s="82"/>
      <c r="J62" s="83"/>
      <c r="L62" s="21" t="s">
        <v>105</v>
      </c>
      <c r="M62" s="22"/>
      <c r="N62" s="43">
        <v>2</v>
      </c>
      <c r="O62" s="43">
        <v>5</v>
      </c>
      <c r="P62" s="43">
        <v>5</v>
      </c>
      <c r="Q62" s="43">
        <v>5</v>
      </c>
      <c r="R62" s="84" t="s">
        <v>111</v>
      </c>
      <c r="S62" s="112"/>
      <c r="T62" s="112"/>
    </row>
    <row r="63" spans="1:20" ht="13.5" thickBot="1">
      <c r="A63" s="79"/>
      <c r="B63" t="s">
        <v>79</v>
      </c>
      <c r="C63" s="81">
        <v>5</v>
      </c>
      <c r="D63" s="81"/>
      <c r="E63" s="81">
        <v>10</v>
      </c>
      <c r="F63" s="81"/>
      <c r="G63" s="81">
        <v>10</v>
      </c>
      <c r="H63" s="81"/>
      <c r="I63" s="81">
        <v>10</v>
      </c>
      <c r="J63" s="81"/>
      <c r="L63" s="21" t="s">
        <v>106</v>
      </c>
      <c r="M63" s="22"/>
      <c r="N63" s="43">
        <v>5</v>
      </c>
      <c r="O63" s="43">
        <v>10</v>
      </c>
      <c r="P63" s="43">
        <v>10</v>
      </c>
      <c r="Q63" s="43">
        <v>10</v>
      </c>
      <c r="R63" s="84" t="s">
        <v>75</v>
      </c>
      <c r="S63" s="112"/>
      <c r="T63" s="112"/>
    </row>
    <row r="64" spans="1:20" ht="15.75" thickBot="1">
      <c r="A64" s="80"/>
      <c r="B64" s="25" t="s">
        <v>54</v>
      </c>
      <c r="C64" s="49">
        <f>C58+C62+SUM(N79:N92)+C63</f>
        <v>38</v>
      </c>
      <c r="D64" s="49">
        <f>D58+C62+SUM(N79:N92)+C63</f>
        <v>35</v>
      </c>
      <c r="E64" s="49">
        <f>E58+E62+SUM(O79:O92)+E63</f>
        <v>62</v>
      </c>
      <c r="F64" s="49">
        <f>F58+E62+SUM(O79:O92)+E63</f>
        <v>56</v>
      </c>
      <c r="G64" s="49">
        <f>G58+G62+SUM(P79:P92)+G63</f>
        <v>99</v>
      </c>
      <c r="H64" s="49">
        <f>H58+G62+SUM(P79:P92)+G63</f>
        <v>93</v>
      </c>
      <c r="I64" s="49">
        <f>I58+I62+SUM(Q79:Q92)+I63</f>
        <v>36</v>
      </c>
      <c r="J64" s="49">
        <f>J58+I62+SUM(Q79:Q92)+I63</f>
        <v>33</v>
      </c>
      <c r="L64" s="21" t="s">
        <v>107</v>
      </c>
      <c r="M64" s="22"/>
      <c r="N64" s="43">
        <v>-10</v>
      </c>
      <c r="O64" s="43">
        <v>-20</v>
      </c>
      <c r="P64" s="43">
        <v>-20</v>
      </c>
      <c r="Q64" s="43">
        <v>-50</v>
      </c>
      <c r="R64" s="84" t="s">
        <v>112</v>
      </c>
      <c r="S64" s="112"/>
      <c r="T64" s="112"/>
    </row>
    <row r="65" spans="1:20" ht="13.5" thickBot="1">
      <c r="A65" s="78"/>
      <c r="B65" s="24" t="s">
        <v>53</v>
      </c>
      <c r="C65" s="82"/>
      <c r="D65" s="83"/>
      <c r="E65" s="82"/>
      <c r="F65" s="83"/>
      <c r="G65" s="82"/>
      <c r="H65" s="83"/>
      <c r="I65" s="82"/>
      <c r="J65" s="83"/>
      <c r="L65" s="21" t="s">
        <v>108</v>
      </c>
      <c r="M65" s="22"/>
      <c r="N65" s="43">
        <v>5</v>
      </c>
      <c r="O65" s="43">
        <v>10</v>
      </c>
      <c r="P65" s="43">
        <v>10</v>
      </c>
      <c r="Q65" s="43" t="s">
        <v>100</v>
      </c>
      <c r="R65" s="84" t="s">
        <v>113</v>
      </c>
      <c r="S65" s="112"/>
      <c r="T65" s="112"/>
    </row>
    <row r="66" spans="1:20" ht="13.5" thickBot="1">
      <c r="A66" s="79"/>
      <c r="B66" t="s">
        <v>79</v>
      </c>
      <c r="C66" s="81"/>
      <c r="D66" s="81"/>
      <c r="E66" s="81"/>
      <c r="F66" s="81"/>
      <c r="G66" s="81"/>
      <c r="H66" s="81"/>
      <c r="I66" s="81"/>
      <c r="J66" s="81"/>
      <c r="L66" s="21" t="s">
        <v>109</v>
      </c>
      <c r="M66" s="22"/>
      <c r="N66" s="43">
        <v>2</v>
      </c>
      <c r="O66" s="43">
        <v>5</v>
      </c>
      <c r="P66" s="43">
        <v>5</v>
      </c>
      <c r="Q66" s="43">
        <v>5</v>
      </c>
      <c r="R66" s="84" t="s">
        <v>114</v>
      </c>
      <c r="S66" s="84"/>
      <c r="T66" s="84"/>
    </row>
    <row r="67" spans="1:20" ht="15.75" thickBot="1">
      <c r="A67" s="80"/>
      <c r="B67" s="25" t="s">
        <v>54</v>
      </c>
      <c r="C67" s="49">
        <f>C58+C65+SUM(N79:N92)+C66</f>
        <v>33</v>
      </c>
      <c r="D67" s="49">
        <f>D58+C65+SUM(N79:N92)+C66</f>
        <v>30</v>
      </c>
      <c r="E67" s="49">
        <f>E58+E65+SUM(O79:O92)+E66</f>
        <v>52</v>
      </c>
      <c r="F67" s="49">
        <f>F58+E65+SUM(O79:O92)+E66</f>
        <v>46</v>
      </c>
      <c r="G67" s="49">
        <f>G58+G65+SUM(P79:P92)+G66</f>
        <v>89</v>
      </c>
      <c r="H67" s="49">
        <f>H58+G65+SUM(P79:P92)+G66</f>
        <v>83</v>
      </c>
      <c r="I67" s="49">
        <f>I58+I65+SUM(Q79:Q92)+I66</f>
        <v>26</v>
      </c>
      <c r="J67" s="49">
        <f>J58+I65+SUM(Q79:Q92)+I66</f>
        <v>23</v>
      </c>
      <c r="L67" s="21" t="s">
        <v>110</v>
      </c>
      <c r="M67" s="22"/>
      <c r="N67" s="43">
        <v>5</v>
      </c>
      <c r="O67" s="43">
        <v>10</v>
      </c>
      <c r="P67" s="43">
        <v>10</v>
      </c>
      <c r="Q67" s="43">
        <v>10</v>
      </c>
      <c r="R67" s="84" t="s">
        <v>115</v>
      </c>
      <c r="S67" s="84"/>
      <c r="T67" s="84"/>
    </row>
    <row r="68" spans="1:20" ht="13.5" thickBot="1">
      <c r="A68" s="78"/>
      <c r="B68" s="24" t="s">
        <v>53</v>
      </c>
      <c r="C68" s="82"/>
      <c r="D68" s="83"/>
      <c r="E68" s="82"/>
      <c r="F68" s="83"/>
      <c r="G68" s="82"/>
      <c r="H68" s="83"/>
      <c r="I68" s="82"/>
      <c r="J68" s="83"/>
      <c r="L68" s="44" t="s">
        <v>116</v>
      </c>
      <c r="M68" s="45"/>
      <c r="N68" s="46">
        <v>2</v>
      </c>
      <c r="O68" s="46">
        <v>5</v>
      </c>
      <c r="P68" s="46">
        <v>5</v>
      </c>
      <c r="Q68" s="46">
        <v>5</v>
      </c>
      <c r="R68" s="85" t="s">
        <v>117</v>
      </c>
      <c r="S68" s="85"/>
      <c r="T68" s="85"/>
    </row>
    <row r="69" spans="1:20" ht="13.5" thickBot="1">
      <c r="A69" s="79"/>
      <c r="B69" t="s">
        <v>79</v>
      </c>
      <c r="C69" s="81"/>
      <c r="D69" s="81"/>
      <c r="E69" s="81"/>
      <c r="F69" s="81"/>
      <c r="G69" s="81"/>
      <c r="H69" s="81"/>
      <c r="I69" s="81"/>
      <c r="J69" s="81"/>
      <c r="L69" s="44" t="s">
        <v>122</v>
      </c>
      <c r="M69" s="45"/>
      <c r="N69" s="54"/>
      <c r="O69" s="54"/>
      <c r="P69" s="54"/>
      <c r="Q69" s="54"/>
      <c r="R69" s="75" t="s">
        <v>126</v>
      </c>
      <c r="S69" s="75"/>
      <c r="T69" s="75"/>
    </row>
    <row r="70" spans="1:20" ht="15.75" thickBot="1">
      <c r="A70" s="80"/>
      <c r="B70" s="25" t="s">
        <v>54</v>
      </c>
      <c r="C70" s="49">
        <f>C58+C68+SUM(N79:N92)+C69</f>
        <v>33</v>
      </c>
      <c r="D70" s="49">
        <f>D58+C68+SUM(N79:N92)+C69</f>
        <v>30</v>
      </c>
      <c r="E70" s="49">
        <f>E58+E68+SUM(O79:O92)+E69</f>
        <v>52</v>
      </c>
      <c r="F70" s="49">
        <f>F58+E68+SUM(O79:O92)+E69</f>
        <v>46</v>
      </c>
      <c r="G70" s="49">
        <f>G58+G68+SUM(P79:P92)+G69</f>
        <v>89</v>
      </c>
      <c r="H70" s="49">
        <f>H58+G68+SUM(P79:P92)+G69</f>
        <v>83</v>
      </c>
      <c r="I70" s="49">
        <f>I58+I68+SUM(Q79:Q92)+I69</f>
        <v>26</v>
      </c>
      <c r="J70" s="49">
        <f>J58+I68+SUM(Q79:Q92)</f>
        <v>23</v>
      </c>
      <c r="L70" s="44" t="s">
        <v>123</v>
      </c>
      <c r="M70" s="45"/>
      <c r="N70" s="54"/>
      <c r="O70" s="54"/>
      <c r="P70" s="54"/>
      <c r="Q70" s="54"/>
      <c r="R70" s="75" t="s">
        <v>126</v>
      </c>
      <c r="S70" s="75"/>
      <c r="T70" s="75"/>
    </row>
    <row r="71" spans="12:20" ht="13.5" thickBot="1">
      <c r="L71" s="44" t="s">
        <v>124</v>
      </c>
      <c r="M71" s="45"/>
      <c r="N71" s="54"/>
      <c r="O71" s="54"/>
      <c r="P71" s="54"/>
      <c r="Q71" s="54"/>
      <c r="R71" s="75" t="s">
        <v>126</v>
      </c>
      <c r="S71" s="75"/>
      <c r="T71" s="75"/>
    </row>
    <row r="72" spans="12:20" ht="12.75">
      <c r="L72" s="44" t="s">
        <v>125</v>
      </c>
      <c r="M72" s="45"/>
      <c r="N72" s="54"/>
      <c r="O72" s="54"/>
      <c r="P72" s="54"/>
      <c r="Q72" s="54"/>
      <c r="R72" s="75" t="s">
        <v>126</v>
      </c>
      <c r="S72" s="75"/>
      <c r="T72" s="75"/>
    </row>
    <row r="76" spans="1:20" ht="15.7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L76" s="7"/>
      <c r="M76" s="113" t="s">
        <v>120</v>
      </c>
      <c r="N76" s="113"/>
      <c r="O76" s="113"/>
      <c r="P76" s="113"/>
      <c r="Q76" s="113"/>
      <c r="R76" s="113"/>
      <c r="S76" s="113"/>
      <c r="T76" s="9"/>
    </row>
    <row r="77" spans="1:20" ht="12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L77" s="5"/>
      <c r="M77" s="2"/>
      <c r="N77" s="2"/>
      <c r="O77" s="2"/>
      <c r="P77" s="2"/>
      <c r="Q77" s="2"/>
      <c r="R77" s="2"/>
      <c r="S77" s="2"/>
      <c r="T77" s="11"/>
    </row>
    <row r="78" spans="1:20" ht="12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L78" s="114" t="s">
        <v>55</v>
      </c>
      <c r="M78" s="114"/>
      <c r="N78" s="50" t="s">
        <v>23</v>
      </c>
      <c r="O78" s="50" t="s">
        <v>28</v>
      </c>
      <c r="P78" s="50" t="s">
        <v>26</v>
      </c>
      <c r="Q78" s="50" t="s">
        <v>30</v>
      </c>
      <c r="R78" s="50" t="s">
        <v>60</v>
      </c>
      <c r="S78" s="50"/>
      <c r="T78" s="51"/>
    </row>
    <row r="79" spans="1:20" ht="13.5" thickBo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L79" s="68" t="s">
        <v>59</v>
      </c>
      <c r="M79" s="69"/>
      <c r="N79" s="55"/>
      <c r="O79" s="55"/>
      <c r="P79" s="55"/>
      <c r="Q79" s="55"/>
      <c r="R79" s="72"/>
      <c r="S79" s="73"/>
      <c r="T79" s="74"/>
    </row>
    <row r="80" spans="1:20" ht="13.5" thickBo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L80" s="68" t="s">
        <v>61</v>
      </c>
      <c r="M80" s="69"/>
      <c r="N80" s="56"/>
      <c r="O80" s="56"/>
      <c r="P80" s="56"/>
      <c r="Q80" s="56"/>
      <c r="R80" s="72"/>
      <c r="S80" s="73"/>
      <c r="T80" s="74"/>
    </row>
    <row r="81" spans="1:20" ht="13.5" thickBo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L81" s="70" t="s">
        <v>62</v>
      </c>
      <c r="M81" s="71"/>
      <c r="N81" s="56"/>
      <c r="O81" s="56"/>
      <c r="P81" s="56"/>
      <c r="Q81" s="56"/>
      <c r="R81" s="72"/>
      <c r="S81" s="73"/>
      <c r="T81" s="74"/>
    </row>
    <row r="82" spans="1:20" ht="13.5" thickBo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L82" s="68" t="s">
        <v>63</v>
      </c>
      <c r="M82" s="69"/>
      <c r="N82" s="56"/>
      <c r="O82" s="56"/>
      <c r="P82" s="56"/>
      <c r="Q82" s="56"/>
      <c r="R82" s="72"/>
      <c r="S82" s="73"/>
      <c r="T82" s="74"/>
    </row>
    <row r="83" spans="1:20" ht="13.5" thickBo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L83" s="68" t="s">
        <v>64</v>
      </c>
      <c r="M83" s="69"/>
      <c r="N83" s="56"/>
      <c r="O83" s="56"/>
      <c r="P83" s="56"/>
      <c r="Q83" s="56"/>
      <c r="R83" s="72"/>
      <c r="S83" s="73"/>
      <c r="T83" s="74"/>
    </row>
    <row r="84" spans="1:20" ht="13.5" thickBo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L84" s="68" t="s">
        <v>65</v>
      </c>
      <c r="M84" s="69"/>
      <c r="N84" s="56"/>
      <c r="O84" s="56"/>
      <c r="P84" s="56"/>
      <c r="Q84" s="56"/>
      <c r="R84" s="72"/>
      <c r="S84" s="73"/>
      <c r="T84" s="74"/>
    </row>
    <row r="85" spans="1:20" ht="13.5" thickBot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L85" s="68" t="s">
        <v>66</v>
      </c>
      <c r="M85" s="69"/>
      <c r="N85" s="56"/>
      <c r="O85" s="56"/>
      <c r="P85" s="56"/>
      <c r="Q85" s="56"/>
      <c r="R85" s="72"/>
      <c r="S85" s="73"/>
      <c r="T85" s="74"/>
    </row>
    <row r="86" spans="1:20" ht="13.5" thickBo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L86" s="68" t="s">
        <v>67</v>
      </c>
      <c r="M86" s="69"/>
      <c r="N86" s="56"/>
      <c r="O86" s="56"/>
      <c r="P86" s="56"/>
      <c r="Q86" s="56"/>
      <c r="R86" s="72"/>
      <c r="S86" s="73"/>
      <c r="T86" s="74"/>
    </row>
    <row r="87" spans="1:20" ht="13.5" thickBo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L87" s="68" t="s">
        <v>68</v>
      </c>
      <c r="M87" s="69"/>
      <c r="N87" s="56"/>
      <c r="O87" s="56"/>
      <c r="P87" s="56"/>
      <c r="Q87" s="56"/>
      <c r="R87" s="72"/>
      <c r="S87" s="73"/>
      <c r="T87" s="74"/>
    </row>
    <row r="88" spans="1:20" ht="13.5" thickBot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L88" s="68" t="s">
        <v>69</v>
      </c>
      <c r="M88" s="69"/>
      <c r="N88" s="56"/>
      <c r="O88" s="56"/>
      <c r="P88" s="56"/>
      <c r="Q88" s="56"/>
      <c r="R88" s="72"/>
      <c r="S88" s="73"/>
      <c r="T88" s="74"/>
    </row>
    <row r="89" spans="1:20" ht="13.5" thickBot="1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L89" s="68" t="s">
        <v>70</v>
      </c>
      <c r="M89" s="69"/>
      <c r="N89" s="56"/>
      <c r="O89" s="56"/>
      <c r="P89" s="56"/>
      <c r="Q89" s="56"/>
      <c r="R89" s="72"/>
      <c r="S89" s="73"/>
      <c r="T89" s="74"/>
    </row>
    <row r="90" spans="1:20" ht="13.5" thickBot="1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L90" s="68" t="s">
        <v>71</v>
      </c>
      <c r="M90" s="69"/>
      <c r="N90" s="56"/>
      <c r="O90" s="56"/>
      <c r="P90" s="56"/>
      <c r="Q90" s="56"/>
      <c r="R90" s="72"/>
      <c r="S90" s="73"/>
      <c r="T90" s="74"/>
    </row>
    <row r="91" spans="1:20" ht="13.5" thickBot="1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L91" s="68" t="s">
        <v>72</v>
      </c>
      <c r="M91" s="69"/>
      <c r="N91" s="56"/>
      <c r="O91" s="56"/>
      <c r="P91" s="56"/>
      <c r="Q91" s="56"/>
      <c r="R91" s="72"/>
      <c r="S91" s="73"/>
      <c r="T91" s="74"/>
    </row>
    <row r="92" spans="1:20" ht="13.5" thickBot="1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L92" s="68" t="s">
        <v>73</v>
      </c>
      <c r="M92" s="69"/>
      <c r="N92" s="56"/>
      <c r="O92" s="56"/>
      <c r="P92" s="56"/>
      <c r="Q92" s="56"/>
      <c r="R92" s="72"/>
      <c r="S92" s="73"/>
      <c r="T92" s="74"/>
    </row>
  </sheetData>
  <sheetProtection password="DAD0" sheet="1" objects="1" selectLockedCells="1"/>
  <mergeCells count="105">
    <mergeCell ref="C35:D35"/>
    <mergeCell ref="C36:D36"/>
    <mergeCell ref="A44:B44"/>
    <mergeCell ref="A45:B45"/>
    <mergeCell ref="R72:T72"/>
    <mergeCell ref="M53:S53"/>
    <mergeCell ref="R59:T59"/>
    <mergeCell ref="R60:T60"/>
    <mergeCell ref="R61:T61"/>
    <mergeCell ref="R62:T62"/>
    <mergeCell ref="L55:M55"/>
    <mergeCell ref="R56:T56"/>
    <mergeCell ref="R80:T80"/>
    <mergeCell ref="R79:T79"/>
    <mergeCell ref="M76:S76"/>
    <mergeCell ref="L78:M78"/>
    <mergeCell ref="R71:T71"/>
    <mergeCell ref="I62:J62"/>
    <mergeCell ref="I63:J63"/>
    <mergeCell ref="J55:J57"/>
    <mergeCell ref="I59:J59"/>
    <mergeCell ref="R63:T63"/>
    <mergeCell ref="R64:T64"/>
    <mergeCell ref="R65:T65"/>
    <mergeCell ref="A59:A61"/>
    <mergeCell ref="A62:A64"/>
    <mergeCell ref="E63:F63"/>
    <mergeCell ref="G63:H63"/>
    <mergeCell ref="C63:D63"/>
    <mergeCell ref="C62:D62"/>
    <mergeCell ref="E62:F62"/>
    <mergeCell ref="G62:H62"/>
    <mergeCell ref="C59:D59"/>
    <mergeCell ref="C60:D60"/>
    <mergeCell ref="D55:D57"/>
    <mergeCell ref="F55:F57"/>
    <mergeCell ref="H55:H57"/>
    <mergeCell ref="E59:F59"/>
    <mergeCell ref="G59:H59"/>
    <mergeCell ref="E20:R20"/>
    <mergeCell ref="C39:D39"/>
    <mergeCell ref="A48:B48"/>
    <mergeCell ref="A43:B43"/>
    <mergeCell ref="A46:B46"/>
    <mergeCell ref="A47:B47"/>
    <mergeCell ref="C37:D37"/>
    <mergeCell ref="C38:D38"/>
    <mergeCell ref="C33:D33"/>
    <mergeCell ref="C34:D34"/>
    <mergeCell ref="C43:D43"/>
    <mergeCell ref="A1:C1"/>
    <mergeCell ref="D1:L1"/>
    <mergeCell ref="A16:D16"/>
    <mergeCell ref="A24:D24"/>
    <mergeCell ref="E24:R24"/>
    <mergeCell ref="D3:D4"/>
    <mergeCell ref="B2:C2"/>
    <mergeCell ref="C3:C4"/>
    <mergeCell ref="E16:R16"/>
    <mergeCell ref="E60:F60"/>
    <mergeCell ref="G60:H60"/>
    <mergeCell ref="I60:J60"/>
    <mergeCell ref="E22:R22"/>
    <mergeCell ref="E28:R28"/>
    <mergeCell ref="E30:R30"/>
    <mergeCell ref="E43:F43"/>
    <mergeCell ref="R57:T57"/>
    <mergeCell ref="R58:T58"/>
    <mergeCell ref="I66:J66"/>
    <mergeCell ref="G69:H69"/>
    <mergeCell ref="I69:J69"/>
    <mergeCell ref="I68:J68"/>
    <mergeCell ref="G68:H68"/>
    <mergeCell ref="R66:T66"/>
    <mergeCell ref="E68:F68"/>
    <mergeCell ref="C68:D68"/>
    <mergeCell ref="G65:H65"/>
    <mergeCell ref="I65:J65"/>
    <mergeCell ref="R67:T67"/>
    <mergeCell ref="R68:T68"/>
    <mergeCell ref="C66:D66"/>
    <mergeCell ref="E66:F66"/>
    <mergeCell ref="G66:H66"/>
    <mergeCell ref="R69:T69"/>
    <mergeCell ref="R70:T70"/>
    <mergeCell ref="A18:D18"/>
    <mergeCell ref="A26:D26"/>
    <mergeCell ref="A65:A67"/>
    <mergeCell ref="A68:A70"/>
    <mergeCell ref="C69:D69"/>
    <mergeCell ref="E69:F69"/>
    <mergeCell ref="C65:D65"/>
    <mergeCell ref="E65:F65"/>
    <mergeCell ref="R81:T81"/>
    <mergeCell ref="R82:T82"/>
    <mergeCell ref="R83:T83"/>
    <mergeCell ref="R84:T84"/>
    <mergeCell ref="R85:T85"/>
    <mergeCell ref="R86:T86"/>
    <mergeCell ref="R87:T87"/>
    <mergeCell ref="R88:T88"/>
    <mergeCell ref="R89:T89"/>
    <mergeCell ref="R90:T90"/>
    <mergeCell ref="R91:T91"/>
    <mergeCell ref="R92:T92"/>
  </mergeCells>
  <conditionalFormatting sqref="E34:R39">
    <cfRule type="cellIs" priority="1" dxfId="0" operator="notEqual" stopIfTrue="1">
      <formula>""</formula>
    </cfRule>
  </conditionalFormatting>
  <printOptions/>
  <pageMargins left="0.35433070866141736" right="0.2362204724409449" top="0.3937007874015748" bottom="0.7086614173228347" header="0.1574803149606299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2013-08-25T16:14:27Z</cp:lastPrinted>
  <dcterms:created xsi:type="dcterms:W3CDTF">2013-04-07T08:35:12Z</dcterms:created>
  <dcterms:modified xsi:type="dcterms:W3CDTF">2016-02-11T14:00:35Z</dcterms:modified>
  <cp:category/>
  <cp:version/>
  <cp:contentType/>
  <cp:contentStatus/>
</cp:coreProperties>
</file>